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MTOCALIBRACIÓNSerg\CALTEX SISTEMAS\CALTEX Juan Francisco Grijalva - Cursos Caltex 2018\6. CURSO MEDIOS ISOTERMOS SEPTIEMBRE\DOCUMENTOS DE TRABAJO\3.Documemtos de descarga\"/>
    </mc:Choice>
  </mc:AlternateContent>
  <xr:revisionPtr revIDLastSave="170" documentId="0906E067DB9B475213AE7A3D08B25F54C7E03E1C" xr6:coauthVersionLast="44" xr6:coauthVersionMax="44" xr10:uidLastSave="{59DDB1C5-F094-416A-A058-F2530259000E}"/>
  <bookViews>
    <workbookView xWindow="-120" yWindow="-120" windowWidth="24240" windowHeight="13140" tabRatio="744" activeTab="2" xr2:uid="{00000000-000D-0000-FFFF-FFFF00000000}"/>
  </bookViews>
  <sheets>
    <sheet name="Uniformidad y Estabilidad" sheetId="3" r:id="rId1"/>
    <sheet name="U Indicacion Medio" sheetId="2" r:id="rId2"/>
    <sheet name="Verificacione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2" l="1"/>
  <c r="G4" i="2"/>
  <c r="H4" i="2" s="1"/>
  <c r="H3" i="2"/>
  <c r="H5" i="4" l="1"/>
  <c r="J5" i="4" s="1"/>
  <c r="J4" i="4"/>
  <c r="H4" i="4"/>
  <c r="I4" i="4" s="1"/>
  <c r="J3" i="4"/>
  <c r="I3" i="4"/>
  <c r="H3" i="4"/>
  <c r="B15" i="3"/>
  <c r="B20" i="3" s="1"/>
  <c r="D15" i="3"/>
  <c r="F15" i="3"/>
  <c r="E5" i="2" l="1"/>
  <c r="H5" i="2" s="1"/>
  <c r="I5" i="4"/>
  <c r="F13" i="3"/>
  <c r="D13" i="3"/>
  <c r="B13" i="3"/>
  <c r="F23" i="3" l="1"/>
  <c r="D16" i="3"/>
  <c r="B16" i="3" l="1"/>
  <c r="F16" i="3"/>
  <c r="B19" i="3" l="1"/>
  <c r="E6" i="2" s="1"/>
  <c r="H6" i="2" s="1"/>
  <c r="H9" i="2" l="1"/>
  <c r="H11" i="2" s="1"/>
  <c r="F24" i="3" s="1"/>
</calcChain>
</file>

<file path=xl/sharedStrings.xml><?xml version="1.0" encoding="utf-8"?>
<sst xmlns="http://schemas.openxmlformats.org/spreadsheetml/2006/main" count="53" uniqueCount="43">
  <si>
    <t>Fecha</t>
  </si>
  <si>
    <t>Valor(°C)</t>
  </si>
  <si>
    <t>Errores</t>
  </si>
  <si>
    <t>Denominador (68%)</t>
  </si>
  <si>
    <t>u tipica (68%)</t>
  </si>
  <si>
    <t>u tipica combinada 68%)</t>
  </si>
  <si>
    <t>U expandida 95% (k=2)</t>
  </si>
  <si>
    <t>Estabilidad de cada sensor</t>
  </si>
  <si>
    <t>Uniformidad Sala</t>
  </si>
  <si>
    <t>Estabilidad Sala</t>
  </si>
  <si>
    <t>Temperatura media de la sala (ºC)</t>
  </si>
  <si>
    <t>PROMEDIO</t>
  </si>
  <si>
    <t>Uniformidad de cada sensor</t>
  </si>
  <si>
    <t>Estabilidad Medio</t>
  </si>
  <si>
    <t>Resolucion Medio</t>
  </si>
  <si>
    <t>Uniformidad Medio</t>
  </si>
  <si>
    <t xml:space="preserve">U=Variabilidad (Tolerancia) </t>
  </si>
  <si>
    <t>Punto de medición PERCHA</t>
  </si>
  <si>
    <t>Punto de medición PIZARRA</t>
  </si>
  <si>
    <t>Punto de medición SONDA CONTROL</t>
  </si>
  <si>
    <t>INCERTIDUMBRE DE TEMPERATURA MEDIA</t>
  </si>
  <si>
    <t>Uuso Logger</t>
  </si>
  <si>
    <t>tolerancia sala</t>
  </si>
  <si>
    <t>T media sala</t>
  </si>
  <si>
    <t>Uuso patron</t>
  </si>
  <si>
    <t>Uuso permitida</t>
  </si>
  <si>
    <t>Verificado</t>
  </si>
  <si>
    <t>Tolerancia Verificacion</t>
  </si>
  <si>
    <t>Limitite Superior</t>
  </si>
  <si>
    <t>Limite inferior</t>
  </si>
  <si>
    <t>Medicion</t>
  </si>
  <si>
    <t>Conforme</t>
  </si>
  <si>
    <t>G1</t>
  </si>
  <si>
    <t>G2</t>
  </si>
  <si>
    <t>G3</t>
  </si>
  <si>
    <t>SALA</t>
  </si>
  <si>
    <t>TERMOMETRO</t>
  </si>
  <si>
    <t>PROCESO/PRODUCTO</t>
  </si>
  <si>
    <t>SI</t>
  </si>
  <si>
    <t>conforme</t>
  </si>
  <si>
    <t>Rectangular</t>
  </si>
  <si>
    <t>Distribucion</t>
  </si>
  <si>
    <t>Normal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</si>
</sst>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2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22" fontId="1" fillId="0" borderId="0" xfId="0" applyNumberFormat="1" applyFont="1"/>
    <xf numFmtId="2" fontId="0" fillId="0" borderId="0" xfId="0" applyNumberFormat="1"/>
    <xf numFmtId="164" fontId="0" fillId="0" borderId="0" xfId="0" applyNumberFormat="1"/>
    <xf numFmtId="166" fontId="0" fillId="0" borderId="0" xfId="0" applyNumberFormat="1"/>
    <xf numFmtId="164" fontId="0" fillId="0" borderId="0" xfId="0" applyNumberFormat="1" applyAlignment="1">
      <alignment horizontal="center"/>
    </xf>
    <xf numFmtId="0" fontId="3" fillId="0" borderId="0" xfId="0" applyFont="1"/>
    <xf numFmtId="0" fontId="3" fillId="0" borderId="5" xfId="0" applyFont="1" applyBorder="1"/>
    <xf numFmtId="0" fontId="3" fillId="3" borderId="6" xfId="0" applyFont="1" applyFill="1" applyBorder="1"/>
    <xf numFmtId="0" fontId="3" fillId="3" borderId="7" xfId="0" applyFont="1" applyFill="1" applyBorder="1"/>
    <xf numFmtId="0" fontId="3" fillId="4" borderId="0" xfId="0" applyFont="1" applyFill="1" applyBorder="1"/>
    <xf numFmtId="0" fontId="3" fillId="0" borderId="0" xfId="0" applyFont="1" applyBorder="1"/>
    <xf numFmtId="2" fontId="3" fillId="0" borderId="0" xfId="0" applyNumberFormat="1" applyFont="1" applyBorder="1"/>
    <xf numFmtId="165" fontId="3" fillId="0" borderId="9" xfId="0" applyNumberFormat="1" applyFont="1" applyBorder="1"/>
    <xf numFmtId="165" fontId="3" fillId="0" borderId="0" xfId="0" applyNumberFormat="1" applyFont="1" applyBorder="1"/>
    <xf numFmtId="0" fontId="3" fillId="4" borderId="11" xfId="0" applyFont="1" applyFill="1" applyBorder="1"/>
    <xf numFmtId="0" fontId="3" fillId="0" borderId="11" xfId="0" applyFont="1" applyBorder="1"/>
    <xf numFmtId="0" fontId="3" fillId="0" borderId="12" xfId="0" applyFont="1" applyBorder="1"/>
    <xf numFmtId="0" fontId="3" fillId="0" borderId="8" xfId="0" applyFont="1" applyBorder="1"/>
    <xf numFmtId="0" fontId="3" fillId="3" borderId="0" xfId="0" applyFont="1" applyFill="1" applyBorder="1"/>
    <xf numFmtId="165" fontId="3" fillId="3" borderId="9" xfId="0" applyNumberFormat="1" applyFont="1" applyFill="1" applyBorder="1"/>
    <xf numFmtId="0" fontId="3" fillId="0" borderId="9" xfId="0" applyFont="1" applyBorder="1"/>
    <xf numFmtId="0" fontId="3" fillId="0" borderId="13" xfId="0" applyFont="1" applyBorder="1"/>
    <xf numFmtId="0" fontId="3" fillId="0" borderId="14" xfId="0" applyFont="1" applyBorder="1"/>
    <xf numFmtId="0" fontId="3" fillId="3" borderId="14" xfId="0" applyFont="1" applyFill="1" applyBorder="1"/>
    <xf numFmtId="2" fontId="3" fillId="3" borderId="15" xfId="0" applyNumberFormat="1" applyFont="1" applyFill="1" applyBorder="1"/>
    <xf numFmtId="0" fontId="0" fillId="0" borderId="0" xfId="0" applyFont="1" applyBorder="1"/>
    <xf numFmtId="0" fontId="0" fillId="0" borderId="0" xfId="0"/>
    <xf numFmtId="0" fontId="0" fillId="0" borderId="0" xfId="0"/>
    <xf numFmtId="0" fontId="0" fillId="0" borderId="0" xfId="0"/>
    <xf numFmtId="0" fontId="0" fillId="4" borderId="0" xfId="0" applyFont="1" applyFill="1" applyBorder="1"/>
    <xf numFmtId="0" fontId="0" fillId="0" borderId="0" xfId="0" applyAlignment="1">
      <alignment horizontal="center"/>
    </xf>
    <xf numFmtId="0" fontId="0" fillId="5" borderId="0" xfId="0" applyFill="1"/>
    <xf numFmtId="0" fontId="0" fillId="0" borderId="0" xfId="0" applyFill="1"/>
    <xf numFmtId="0" fontId="0" fillId="3" borderId="0" xfId="0" applyFill="1" applyAlignment="1">
      <alignment horizontal="center"/>
    </xf>
    <xf numFmtId="0" fontId="0" fillId="3" borderId="6" xfId="0" applyFont="1" applyFill="1" applyBorder="1"/>
    <xf numFmtId="0" fontId="0" fillId="7" borderId="13" xfId="0" applyFill="1" applyBorder="1"/>
    <xf numFmtId="0" fontId="0" fillId="7" borderId="15" xfId="0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8" borderId="13" xfId="0" applyFill="1" applyBorder="1"/>
    <xf numFmtId="0" fontId="0" fillId="8" borderId="14" xfId="0" applyFill="1" applyBorder="1"/>
    <xf numFmtId="0" fontId="0" fillId="8" borderId="15" xfId="0" applyFill="1" applyBorder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zoomScale="80" zoomScaleNormal="80" workbookViewId="0">
      <selection activeCell="E21" sqref="E21"/>
    </sheetView>
  </sheetViews>
  <sheetFormatPr baseColWidth="10" defaultColWidth="9.140625" defaultRowHeight="15" x14ac:dyDescent="0.25"/>
  <cols>
    <col min="1" max="1" width="28" customWidth="1"/>
    <col min="2" max="2" width="9" customWidth="1"/>
    <col min="3" max="3" width="25.85546875" customWidth="1"/>
    <col min="4" max="4" width="9" customWidth="1"/>
    <col min="5" max="5" width="34.7109375" customWidth="1"/>
    <col min="6" max="6" width="9" customWidth="1"/>
    <col min="7" max="7" width="9.42578125" customWidth="1"/>
    <col min="8" max="8" width="9" customWidth="1"/>
    <col min="9" max="9" width="26.28515625" customWidth="1"/>
    <col min="10" max="10" width="9" customWidth="1"/>
  </cols>
  <sheetData>
    <row r="1" spans="1:12" x14ac:dyDescent="0.25">
      <c r="A1" s="1" t="s">
        <v>17</v>
      </c>
      <c r="C1" s="1" t="s">
        <v>18</v>
      </c>
      <c r="E1" s="1" t="s">
        <v>19</v>
      </c>
      <c r="G1" s="1"/>
      <c r="I1" s="1"/>
    </row>
    <row r="2" spans="1:12" x14ac:dyDescent="0.2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</row>
    <row r="3" spans="1:12" x14ac:dyDescent="0.25">
      <c r="A3" s="1"/>
      <c r="B3" s="27">
        <v>21.8</v>
      </c>
      <c r="C3" s="1"/>
      <c r="D3" s="28">
        <v>22.2</v>
      </c>
      <c r="E3" s="1"/>
      <c r="F3" s="29">
        <v>23.3</v>
      </c>
      <c r="G3" s="1"/>
      <c r="I3" s="1"/>
    </row>
    <row r="4" spans="1:12" x14ac:dyDescent="0.25">
      <c r="A4" s="1"/>
      <c r="B4" s="27">
        <v>21.8</v>
      </c>
      <c r="C4" s="1"/>
      <c r="D4" s="28">
        <v>22.4</v>
      </c>
      <c r="E4" s="1"/>
      <c r="F4" s="29">
        <v>23.1</v>
      </c>
      <c r="G4" s="1"/>
      <c r="I4" s="1"/>
    </row>
    <row r="5" spans="1:12" x14ac:dyDescent="0.25">
      <c r="A5" s="1"/>
      <c r="B5" s="27">
        <v>21.8</v>
      </c>
      <c r="C5" s="1"/>
      <c r="D5" s="28">
        <v>22.5</v>
      </c>
      <c r="E5" s="1"/>
      <c r="F5" s="29">
        <v>23</v>
      </c>
      <c r="G5" s="1"/>
      <c r="I5" s="1"/>
    </row>
    <row r="6" spans="1:12" x14ac:dyDescent="0.25">
      <c r="A6" s="1"/>
      <c r="B6" s="27">
        <v>21.8</v>
      </c>
      <c r="C6" s="1"/>
      <c r="D6" s="28">
        <v>22.5</v>
      </c>
      <c r="E6" s="1"/>
      <c r="F6" s="29">
        <v>22.8</v>
      </c>
      <c r="G6" s="1"/>
      <c r="I6" s="1"/>
    </row>
    <row r="7" spans="1:12" x14ac:dyDescent="0.25">
      <c r="A7" s="1"/>
      <c r="B7" s="27">
        <v>21.8</v>
      </c>
      <c r="C7" s="1"/>
      <c r="D7" s="28">
        <v>22.7</v>
      </c>
      <c r="E7" s="1"/>
      <c r="F7" s="29">
        <v>22.7</v>
      </c>
      <c r="G7" s="1"/>
      <c r="I7" s="1"/>
    </row>
    <row r="8" spans="1:12" x14ac:dyDescent="0.25">
      <c r="A8" s="1"/>
      <c r="B8" s="27">
        <v>21.9</v>
      </c>
      <c r="C8" s="1"/>
      <c r="D8" s="28">
        <v>22.6</v>
      </c>
      <c r="E8" s="1"/>
      <c r="F8" s="29">
        <v>22.7</v>
      </c>
      <c r="G8" s="1"/>
      <c r="I8" s="1"/>
    </row>
    <row r="9" spans="1:12" x14ac:dyDescent="0.25">
      <c r="A9" s="1"/>
      <c r="B9" s="27">
        <v>21.9</v>
      </c>
      <c r="C9" s="1"/>
      <c r="D9" s="28">
        <v>22.8</v>
      </c>
      <c r="E9" s="1"/>
      <c r="F9" s="29">
        <v>22.7</v>
      </c>
      <c r="G9" s="1"/>
      <c r="I9" s="1"/>
    </row>
    <row r="10" spans="1:12" x14ac:dyDescent="0.25">
      <c r="A10" s="1"/>
      <c r="B10" s="27">
        <v>21.9</v>
      </c>
      <c r="C10" s="1"/>
      <c r="D10" s="28">
        <v>23</v>
      </c>
      <c r="E10" s="1"/>
      <c r="F10" s="29">
        <v>22.8</v>
      </c>
      <c r="G10" s="1"/>
      <c r="I10" s="1"/>
    </row>
    <row r="11" spans="1:12" x14ac:dyDescent="0.25">
      <c r="A11" s="1"/>
      <c r="B11" s="27">
        <v>22.1</v>
      </c>
      <c r="C11" s="1"/>
      <c r="D11" s="28">
        <v>23</v>
      </c>
      <c r="E11" s="1"/>
      <c r="F11" s="29">
        <v>22.8</v>
      </c>
      <c r="G11" s="1"/>
      <c r="I11" s="1"/>
    </row>
    <row r="12" spans="1:12" x14ac:dyDescent="0.25">
      <c r="A12" s="1"/>
      <c r="B12" s="27">
        <v>22.1</v>
      </c>
      <c r="C12" s="1"/>
      <c r="D12" s="28">
        <v>22.7</v>
      </c>
      <c r="E12" s="1"/>
      <c r="F12" s="29">
        <v>22.8</v>
      </c>
      <c r="G12" s="1"/>
      <c r="I12" s="1"/>
    </row>
    <row r="13" spans="1:12" x14ac:dyDescent="0.25">
      <c r="A13" t="s">
        <v>11</v>
      </c>
      <c r="B13" s="4">
        <f>AVERAGE(B3:B12)</f>
        <v>21.89</v>
      </c>
      <c r="D13" s="4">
        <f>AVERAGE(D3:D12)</f>
        <v>22.64</v>
      </c>
      <c r="F13" s="4">
        <f>AVERAGE(F3:F12)</f>
        <v>22.87</v>
      </c>
      <c r="H13" s="4"/>
      <c r="J13" s="4"/>
      <c r="L13" s="4"/>
    </row>
    <row r="15" spans="1:12" x14ac:dyDescent="0.25">
      <c r="A15" t="s">
        <v>7</v>
      </c>
      <c r="B15" s="3">
        <f>STDEV(B3:B12)</f>
        <v>0.11972189997378668</v>
      </c>
      <c r="D15" s="3">
        <f>STDEV(D3:D12)</f>
        <v>0.25473297566057096</v>
      </c>
      <c r="F15" s="3">
        <f>STDEV(F3:F12)</f>
        <v>0.20027758514399779</v>
      </c>
      <c r="H15" s="3"/>
      <c r="J15" s="3"/>
    </row>
    <row r="16" spans="1:12" x14ac:dyDescent="0.25">
      <c r="A16" t="s">
        <v>12</v>
      </c>
      <c r="B16" s="4">
        <f>ABS(F23-B13)</f>
        <v>0.57666666666666799</v>
      </c>
      <c r="D16" s="4">
        <f>ABS(F23-D13)</f>
        <v>0.17333333333333201</v>
      </c>
      <c r="F16" s="4">
        <f>ABS(F23-F13)</f>
        <v>0.40333333333333243</v>
      </c>
    </row>
    <row r="19" spans="1:8" x14ac:dyDescent="0.25">
      <c r="A19" t="s">
        <v>8</v>
      </c>
      <c r="B19" s="4">
        <f>MAX(B16,D16,F16)</f>
        <v>0.57666666666666799</v>
      </c>
      <c r="D19" s="44"/>
      <c r="E19" s="44"/>
      <c r="F19" s="44"/>
      <c r="G19" s="44"/>
      <c r="H19" s="5"/>
    </row>
    <row r="20" spans="1:8" x14ac:dyDescent="0.25">
      <c r="A20" t="s">
        <v>9</v>
      </c>
      <c r="B20" s="2">
        <f>MAX(B15,D15,F15)</f>
        <v>0.25473297566057096</v>
      </c>
      <c r="D20" s="44"/>
      <c r="E20" s="44"/>
      <c r="F20" s="44"/>
      <c r="G20" s="44"/>
      <c r="H20" s="5"/>
    </row>
    <row r="23" spans="1:8" ht="15.75" x14ac:dyDescent="0.25">
      <c r="D23" s="45" t="s">
        <v>10</v>
      </c>
      <c r="E23" s="45"/>
      <c r="F23" s="4">
        <f>AVERAGE(F13,D13,B13)</f>
        <v>22.466666666666669</v>
      </c>
    </row>
    <row r="24" spans="1:8" ht="15.75" x14ac:dyDescent="0.25">
      <c r="D24" s="45" t="s">
        <v>16</v>
      </c>
      <c r="E24" s="45"/>
      <c r="F24" s="2">
        <f>'U Indicacion Medio'!H11</f>
        <v>1.0394140086998462</v>
      </c>
    </row>
  </sheetData>
  <mergeCells count="4">
    <mergeCell ref="D19:G19"/>
    <mergeCell ref="D20:G20"/>
    <mergeCell ref="D23:E23"/>
    <mergeCell ref="D24:E24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H11"/>
  <sheetViews>
    <sheetView zoomScaleNormal="100" workbookViewId="0">
      <selection activeCell="E6" sqref="E6"/>
    </sheetView>
  </sheetViews>
  <sheetFormatPr baseColWidth="10" defaultRowHeight="15" x14ac:dyDescent="0.25"/>
  <cols>
    <col min="1" max="3" width="11.42578125" style="6"/>
    <col min="4" max="4" width="18.7109375" style="6" bestFit="1" customWidth="1"/>
    <col min="5" max="16384" width="11.42578125" style="6"/>
  </cols>
  <sheetData>
    <row r="1" spans="3:8" x14ac:dyDescent="0.25">
      <c r="C1" s="51" t="s">
        <v>20</v>
      </c>
      <c r="D1" s="49"/>
      <c r="E1" s="49"/>
      <c r="F1" s="49"/>
      <c r="G1" s="49"/>
      <c r="H1" s="50"/>
    </row>
    <row r="2" spans="3:8" x14ac:dyDescent="0.25">
      <c r="C2" s="46"/>
      <c r="D2" s="7"/>
      <c r="E2" s="8" t="s">
        <v>2</v>
      </c>
      <c r="F2" s="35" t="s">
        <v>41</v>
      </c>
      <c r="G2" s="8" t="s">
        <v>3</v>
      </c>
      <c r="H2" s="9" t="s">
        <v>4</v>
      </c>
    </row>
    <row r="3" spans="3:8" x14ac:dyDescent="0.25">
      <c r="C3" s="47"/>
      <c r="D3" s="30" t="s">
        <v>21</v>
      </c>
      <c r="E3" s="11">
        <v>0.21</v>
      </c>
      <c r="F3" s="26" t="s">
        <v>42</v>
      </c>
      <c r="G3" s="12">
        <v>2</v>
      </c>
      <c r="H3" s="13">
        <f>(E3/G3)^2</f>
        <v>1.1024999999999998E-2</v>
      </c>
    </row>
    <row r="4" spans="3:8" x14ac:dyDescent="0.25">
      <c r="C4" s="47"/>
      <c r="D4" s="10" t="s">
        <v>14</v>
      </c>
      <c r="E4" s="11">
        <v>1</v>
      </c>
      <c r="F4" s="26" t="s">
        <v>40</v>
      </c>
      <c r="G4" s="12">
        <f>2*SQRT(3)</f>
        <v>3.4641016151377544</v>
      </c>
      <c r="H4" s="13">
        <f t="shared" ref="H4:H6" si="0">(E4/G4)^2</f>
        <v>8.3333333333333356E-2</v>
      </c>
    </row>
    <row r="5" spans="3:8" x14ac:dyDescent="0.25">
      <c r="C5" s="47"/>
      <c r="D5" s="10" t="s">
        <v>13</v>
      </c>
      <c r="E5" s="14">
        <f>'Uniformidad y Estabilidad'!B20</f>
        <v>0.25473297566057096</v>
      </c>
      <c r="F5" s="26" t="s">
        <v>42</v>
      </c>
      <c r="G5" s="12">
        <v>1</v>
      </c>
      <c r="H5" s="13">
        <f t="shared" si="0"/>
        <v>6.4888888888889037E-2</v>
      </c>
    </row>
    <row r="6" spans="3:8" x14ac:dyDescent="0.25">
      <c r="C6" s="47"/>
      <c r="D6" s="10" t="s">
        <v>15</v>
      </c>
      <c r="E6" s="4">
        <f>'Uniformidad y Estabilidad'!B19</f>
        <v>0.57666666666666799</v>
      </c>
      <c r="F6" s="26" t="s">
        <v>40</v>
      </c>
      <c r="G6" s="12">
        <f>SQRT(3)</f>
        <v>1.7320508075688772</v>
      </c>
      <c r="H6" s="13">
        <f t="shared" si="0"/>
        <v>0.11084814814814865</v>
      </c>
    </row>
    <row r="7" spans="3:8" x14ac:dyDescent="0.25">
      <c r="C7" s="47"/>
      <c r="D7" s="10"/>
      <c r="E7" s="11"/>
      <c r="F7" s="11"/>
      <c r="G7" s="12"/>
      <c r="H7" s="13"/>
    </row>
    <row r="8" spans="3:8" x14ac:dyDescent="0.25">
      <c r="C8" s="48"/>
      <c r="D8" s="15"/>
      <c r="E8" s="16"/>
      <c r="F8" s="16"/>
      <c r="G8" s="16"/>
      <c r="H8" s="17"/>
    </row>
    <row r="9" spans="3:8" x14ac:dyDescent="0.25">
      <c r="C9" s="18"/>
      <c r="D9" s="11"/>
      <c r="E9" s="11"/>
      <c r="F9" s="11"/>
      <c r="G9" s="19" t="s">
        <v>5</v>
      </c>
      <c r="H9" s="20">
        <f>SQRT(SUM(H3:H7))</f>
        <v>0.51970700434992312</v>
      </c>
    </row>
    <row r="10" spans="3:8" x14ac:dyDescent="0.25">
      <c r="C10" s="18"/>
      <c r="D10" s="11"/>
      <c r="E10" s="11"/>
      <c r="F10" s="11"/>
      <c r="G10" s="11"/>
      <c r="H10" s="21"/>
    </row>
    <row r="11" spans="3:8" ht="15.75" thickBot="1" x14ac:dyDescent="0.3">
      <c r="C11" s="22"/>
      <c r="D11" s="23"/>
      <c r="E11" s="23"/>
      <c r="F11" s="23"/>
      <c r="G11" s="24" t="s">
        <v>6</v>
      </c>
      <c r="H11" s="25">
        <f>2*H9</f>
        <v>1.0394140086998462</v>
      </c>
    </row>
  </sheetData>
  <mergeCells count="2">
    <mergeCell ref="C1:H1"/>
    <mergeCell ref="C2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62A38-85D1-4886-82A4-F25B1D81B5D0}">
  <dimension ref="B1:L6"/>
  <sheetViews>
    <sheetView tabSelected="1" zoomScale="85" zoomScaleNormal="85" workbookViewId="0">
      <selection activeCell="E3" sqref="E3"/>
    </sheetView>
  </sheetViews>
  <sheetFormatPr baseColWidth="10" defaultRowHeight="15" x14ac:dyDescent="0.25"/>
  <cols>
    <col min="3" max="3" width="13.140625" bestFit="1" customWidth="1"/>
    <col min="4" max="4" width="15.140625" bestFit="1" customWidth="1"/>
    <col min="5" max="5" width="12.42578125" bestFit="1" customWidth="1"/>
    <col min="6" max="6" width="15.42578125" bestFit="1" customWidth="1"/>
    <col min="7" max="7" width="10.140625" bestFit="1" customWidth="1"/>
    <col min="8" max="8" width="21.42578125" bestFit="1" customWidth="1"/>
    <col min="9" max="9" width="15.85546875" bestFit="1" customWidth="1"/>
    <col min="10" max="10" width="13.7109375" bestFit="1" customWidth="1"/>
    <col min="11" max="11" width="9.28515625" bestFit="1" customWidth="1"/>
    <col min="12" max="12" width="9.85546875" bestFit="1" customWidth="1"/>
  </cols>
  <sheetData>
    <row r="1" spans="2:12" x14ac:dyDescent="0.25">
      <c r="C1" s="52" t="s">
        <v>35</v>
      </c>
      <c r="D1" s="53"/>
      <c r="E1" s="54" t="s">
        <v>36</v>
      </c>
      <c r="F1" s="55"/>
      <c r="G1" s="56"/>
      <c r="H1" s="57" t="s">
        <v>37</v>
      </c>
      <c r="I1" s="58"/>
      <c r="J1" s="58"/>
      <c r="K1" s="58"/>
      <c r="L1" s="59"/>
    </row>
    <row r="2" spans="2:12" ht="15.75" thickBot="1" x14ac:dyDescent="0.3">
      <c r="C2" s="36" t="s">
        <v>23</v>
      </c>
      <c r="D2" s="37" t="s">
        <v>22</v>
      </c>
      <c r="E2" s="38" t="s">
        <v>24</v>
      </c>
      <c r="F2" s="39" t="s">
        <v>25</v>
      </c>
      <c r="G2" s="40" t="s">
        <v>26</v>
      </c>
      <c r="H2" s="41" t="s">
        <v>27</v>
      </c>
      <c r="I2" s="42" t="s">
        <v>28</v>
      </c>
      <c r="J2" s="42" t="s">
        <v>29</v>
      </c>
      <c r="K2" s="42" t="s">
        <v>30</v>
      </c>
      <c r="L2" s="43" t="s">
        <v>31</v>
      </c>
    </row>
    <row r="3" spans="2:12" ht="30.75" customHeight="1" x14ac:dyDescent="0.25">
      <c r="B3" s="32" t="s">
        <v>32</v>
      </c>
      <c r="C3" s="31">
        <v>23.47</v>
      </c>
      <c r="D3" s="31">
        <v>1.01</v>
      </c>
      <c r="E3" s="31">
        <v>0.31</v>
      </c>
      <c r="F3" s="31">
        <v>0.33</v>
      </c>
      <c r="G3" s="31" t="s">
        <v>38</v>
      </c>
      <c r="H3" s="31">
        <f>D3-F3</f>
        <v>0.67999999999999994</v>
      </c>
      <c r="I3" s="31">
        <f>C3+H3</f>
        <v>24.15</v>
      </c>
      <c r="J3" s="31">
        <f>C3-H3</f>
        <v>22.79</v>
      </c>
      <c r="K3" s="34">
        <v>24.1</v>
      </c>
      <c r="L3" s="34" t="s">
        <v>31</v>
      </c>
    </row>
    <row r="4" spans="2:12" ht="30.75" customHeight="1" x14ac:dyDescent="0.25">
      <c r="B4" s="32" t="s">
        <v>33</v>
      </c>
      <c r="C4" s="31">
        <v>23.8</v>
      </c>
      <c r="D4" s="31">
        <v>0.92</v>
      </c>
      <c r="E4" s="31">
        <v>0.31</v>
      </c>
      <c r="F4" s="31">
        <v>0.31</v>
      </c>
      <c r="G4" s="31" t="s">
        <v>38</v>
      </c>
      <c r="H4" s="31">
        <f>D4-F4</f>
        <v>0.6100000000000001</v>
      </c>
      <c r="I4" s="31">
        <f>C4+H4</f>
        <v>24.41</v>
      </c>
      <c r="J4" s="31">
        <f>C4-H4</f>
        <v>23.19</v>
      </c>
      <c r="K4" s="34">
        <v>23.5</v>
      </c>
      <c r="L4" s="34" t="s">
        <v>31</v>
      </c>
    </row>
    <row r="5" spans="2:12" ht="30.75" customHeight="1" x14ac:dyDescent="0.25">
      <c r="B5" s="32" t="s">
        <v>34</v>
      </c>
      <c r="C5" s="31">
        <v>23.77</v>
      </c>
      <c r="D5" s="31">
        <v>1.1100000000000001</v>
      </c>
      <c r="E5" s="31">
        <v>0.31</v>
      </c>
      <c r="F5" s="31">
        <v>0.37</v>
      </c>
      <c r="G5" s="31" t="s">
        <v>38</v>
      </c>
      <c r="H5" s="31">
        <f>D5-F5</f>
        <v>0.7400000000000001</v>
      </c>
      <c r="I5" s="31">
        <f>C5+H5</f>
        <v>24.509999999999998</v>
      </c>
      <c r="J5" s="31">
        <f>C5-H5</f>
        <v>23.03</v>
      </c>
      <c r="K5" s="34">
        <v>23.7</v>
      </c>
      <c r="L5" s="34" t="s">
        <v>39</v>
      </c>
    </row>
    <row r="6" spans="2:12" x14ac:dyDescent="0.25">
      <c r="B6" s="33"/>
    </row>
  </sheetData>
  <mergeCells count="3">
    <mergeCell ref="C1:D1"/>
    <mergeCell ref="E1:G1"/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Uniformidad y Estabilidad</vt:lpstr>
      <vt:lpstr>U Indicacion Medio</vt:lpstr>
      <vt:lpstr>Verificaciones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FEMTOCALIBRACIÓN | Sergio Extremera Martínez</cp:lastModifiedBy>
  <dcterms:created xsi:type="dcterms:W3CDTF">2017-06-21T13:29:03Z</dcterms:created>
  <dcterms:modified xsi:type="dcterms:W3CDTF">2019-09-25T22:28:22Z</dcterms:modified>
</cp:coreProperties>
</file>